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50" activeTab="0"/>
  </bookViews>
  <sheets>
    <sheet name="Obligaciones" sheetId="1" r:id="rId1"/>
    <sheet name="Amortización" sheetId="2" r:id="rId2"/>
    <sheet name="Indicadores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  <comment ref="D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<sst xmlns="http://schemas.openxmlformats.org/spreadsheetml/2006/main" count="54" uniqueCount="44">
  <si>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</si>
  <si>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</si>
  <si>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</si>
  <si>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</si>
  <si>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</si>
  <si>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</si>
  <si>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</si>
  <si>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</si>
  <si>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</si>
  <si>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</si>
  <si>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</si>
  <si>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</si>
  <si>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</si>
  <si>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</si>
  <si>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</si>
  <si>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</si>
  <si>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</si>
  <si>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</si>
  <si>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</si>
  <si>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</si>
  <si>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</si>
  <si>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</si>
  <si>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</si>
  <si>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</si>
  <si>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</si>
  <si>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</si>
  <si>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</si>
  <si>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</si>
  <si>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</si>
  <si>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</si>
  <si>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</si>
  <si>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</si>
  <si>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</si>
  <si>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</si>
  <si>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</si>
  <si>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</si>
  <si>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</si>
  <si>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</si>
  <si>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2018</t>
  </si>
  <si>
    <t>Deuda Pública Bruta Total al 31 de Diciembre del año 2018</t>
  </si>
  <si>
    <t>AL 31 de Diciembre 2018</t>
  </si>
  <si>
    <t>Enero-Marzo 2019</t>
  </si>
  <si>
    <t>Deuda Pública Bruta Total  descontando la amortización de Banobras al 31 marzo 2019</t>
  </si>
  <si>
    <t>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</si>
</sst>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8" fontId="8" fillId="0" borderId="4" xfId="21" applyNumberFormat="1" applyFont="1" applyBorder="1" applyAlignment="1">
      <alignment/>
    </xf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8" fontId="7" fillId="0" borderId="4" xfId="21" applyNumberFormat="1" applyFont="1" applyBorder="1"/>
    <xf numFmtId="8" fontId="7" fillId="0" borderId="4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43" fontId="7" fillId="0" borderId="13" xfId="20" applyFont="1" applyFill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333375</xdr:colOff>
      <xdr:row>4</xdr:row>
      <xdr:rowOff>0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20002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3" name="Imagen 2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A1">
      <selection activeCell="F11" sqref="F11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2" spans="2:11" ht="15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30.75" customHeight="1">
      <c r="B3" s="54" t="s">
        <v>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9.9" customHeight="1">
      <c r="B4" s="54" t="s">
        <v>41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63" customHeight="1">
      <c r="B5" s="55" t="s">
        <v>9</v>
      </c>
      <c r="C5" s="57" t="s">
        <v>10</v>
      </c>
      <c r="D5" s="57" t="s">
        <v>11</v>
      </c>
      <c r="E5" s="57" t="s">
        <v>12</v>
      </c>
      <c r="F5" s="57" t="s">
        <v>13</v>
      </c>
      <c r="G5" s="59" t="s">
        <v>14</v>
      </c>
      <c r="H5" s="57" t="s">
        <v>15</v>
      </c>
      <c r="I5" s="50" t="s">
        <v>16</v>
      </c>
      <c r="J5" s="52" t="s">
        <v>17</v>
      </c>
      <c r="K5" s="53"/>
    </row>
    <row r="6" spans="2:11" ht="23.25" thickBot="1">
      <c r="B6" s="56"/>
      <c r="C6" s="58"/>
      <c r="D6" s="58"/>
      <c r="E6" s="58"/>
      <c r="F6" s="58"/>
      <c r="G6" s="60"/>
      <c r="H6" s="58"/>
      <c r="I6" s="51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13">
        <v>540000000</v>
      </c>
      <c r="H7" s="12" t="s">
        <v>37</v>
      </c>
      <c r="I7" s="13">
        <v>457500000</v>
      </c>
      <c r="J7" s="13">
        <v>82500000</v>
      </c>
      <c r="K7" s="14">
        <f>J7*1/I7</f>
        <v>0.18032786885245902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13">
        <v>609801665.27</v>
      </c>
      <c r="H8" s="12" t="s">
        <v>37</v>
      </c>
      <c r="I8" s="13">
        <v>507808377.3912545</v>
      </c>
      <c r="J8" s="13">
        <v>101993287.87874539</v>
      </c>
      <c r="K8" s="14">
        <f>J8*1/I8</f>
        <v>0.20084995131965291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15">
        <v>255769230</v>
      </c>
      <c r="H9" s="12" t="s">
        <v>37</v>
      </c>
      <c r="I9" s="13">
        <v>221507590</v>
      </c>
      <c r="J9" s="13">
        <v>34261640</v>
      </c>
      <c r="K9" s="14">
        <f>J9*1/I9</f>
        <v>0.15467479015053165</v>
      </c>
    </row>
    <row r="10" spans="2:11" ht="28.5" customHeight="1" thickBot="1">
      <c r="B10" s="16"/>
      <c r="C10" s="17"/>
      <c r="D10" s="17"/>
      <c r="E10" s="17"/>
      <c r="F10" s="17"/>
      <c r="G10" s="18">
        <f>SUM(G7:G9)</f>
        <v>1405570895.27</v>
      </c>
      <c r="H10" s="17"/>
      <c r="I10" s="19">
        <f>SUM(I7:I9)</f>
        <v>1186815967.3912544</v>
      </c>
      <c r="J10" s="19">
        <f>SUM(J7:J9)</f>
        <v>218754927.87874538</v>
      </c>
      <c r="K10" s="20">
        <f>J10*1/I10</f>
        <v>0.1843208499794552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7480314960629921" bottom="0.7480314960629921" header="0" footer="0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B5" sqref="B5:F5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21"/>
      <c r="D2" s="21"/>
      <c r="E2" s="21"/>
      <c r="F2" s="21"/>
      <c r="G2" s="21"/>
    </row>
    <row r="3" spans="2:7" ht="15">
      <c r="B3" s="21"/>
      <c r="C3" s="21"/>
      <c r="D3" s="21"/>
      <c r="E3" s="21"/>
      <c r="F3" s="21"/>
      <c r="G3" s="21"/>
    </row>
    <row r="4" spans="2:7" ht="15.75" thickBot="1">
      <c r="B4" s="21"/>
      <c r="C4" s="21"/>
      <c r="D4" s="21"/>
      <c r="E4" s="21"/>
      <c r="F4" s="21"/>
      <c r="G4" s="21"/>
    </row>
    <row r="5" spans="2:7" ht="15.75" thickBot="1">
      <c r="B5" s="65" t="s">
        <v>0</v>
      </c>
      <c r="C5" s="66"/>
      <c r="D5" s="66"/>
      <c r="E5" s="66"/>
      <c r="F5" s="67"/>
      <c r="G5" s="22" t="s">
        <v>1</v>
      </c>
    </row>
    <row r="6" spans="2:7" ht="22.5" customHeight="1" thickBot="1">
      <c r="B6" s="68" t="s">
        <v>38</v>
      </c>
      <c r="C6" s="69"/>
      <c r="D6" s="69"/>
      <c r="E6" s="69"/>
      <c r="F6" s="69"/>
      <c r="G6" s="42">
        <v>1204560763.0512545</v>
      </c>
    </row>
    <row r="7" spans="2:7" ht="22.5" customHeight="1">
      <c r="B7" s="68" t="s">
        <v>39</v>
      </c>
      <c r="C7" s="69"/>
      <c r="D7" s="69"/>
      <c r="E7" s="69"/>
      <c r="F7" s="69"/>
      <c r="G7" s="24">
        <v>1204560763.0512545</v>
      </c>
    </row>
    <row r="8" spans="2:7" ht="23.25" customHeight="1">
      <c r="B8" s="61" t="s">
        <v>2</v>
      </c>
      <c r="C8" s="62"/>
      <c r="D8" s="62"/>
      <c r="E8" s="62"/>
      <c r="F8" s="62"/>
      <c r="G8" s="23">
        <v>7726135.66</v>
      </c>
    </row>
    <row r="9" spans="2:7" ht="23.25" customHeight="1">
      <c r="B9" s="61" t="s">
        <v>3</v>
      </c>
      <c r="C9" s="62"/>
      <c r="D9" s="62"/>
      <c r="E9" s="62"/>
      <c r="F9" s="62"/>
      <c r="G9" s="43">
        <f>G7-G8</f>
        <v>1196834627.3912544</v>
      </c>
    </row>
    <row r="10" spans="2:7" ht="19.5" customHeight="1">
      <c r="B10" s="70" t="s">
        <v>4</v>
      </c>
      <c r="C10" s="71"/>
      <c r="D10" s="71"/>
      <c r="E10" s="71"/>
      <c r="F10" s="71"/>
      <c r="G10" s="25">
        <v>2518660</v>
      </c>
    </row>
    <row r="11" spans="2:7" ht="20.25" customHeight="1">
      <c r="B11" s="61" t="s">
        <v>5</v>
      </c>
      <c r="C11" s="62"/>
      <c r="D11" s="62"/>
      <c r="E11" s="62"/>
      <c r="F11" s="62"/>
      <c r="G11" s="25">
        <f>G9-G10</f>
        <v>1194315967.3912544</v>
      </c>
    </row>
    <row r="12" spans="2:7" ht="20.25" customHeight="1">
      <c r="B12" s="61" t="s">
        <v>6</v>
      </c>
      <c r="C12" s="62"/>
      <c r="D12" s="62"/>
      <c r="E12" s="62"/>
      <c r="F12" s="62"/>
      <c r="G12" s="25">
        <v>7500000</v>
      </c>
    </row>
    <row r="13" spans="2:7" ht="25.5" customHeight="1" thickBot="1">
      <c r="B13" s="63" t="s">
        <v>42</v>
      </c>
      <c r="C13" s="64"/>
      <c r="D13" s="64"/>
      <c r="E13" s="64"/>
      <c r="F13" s="64"/>
      <c r="G13" s="26">
        <f>G11-G12</f>
        <v>1186815967.3912544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D20" sqref="D20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21"/>
      <c r="C1" s="21"/>
      <c r="D1" s="21"/>
    </row>
    <row r="2" spans="2:4" ht="15">
      <c r="B2" s="21"/>
      <c r="C2" s="21"/>
      <c r="D2" s="21"/>
    </row>
    <row r="3" spans="2:4" ht="15">
      <c r="B3" s="21"/>
      <c r="C3" s="21"/>
      <c r="D3" s="21"/>
    </row>
    <row r="4" spans="2:4" ht="15.75" thickBot="1">
      <c r="B4" s="27"/>
      <c r="C4" s="27"/>
      <c r="D4" s="27"/>
    </row>
    <row r="5" spans="2:4" ht="15.75" thickBot="1">
      <c r="B5" s="28"/>
      <c r="C5" s="29" t="s">
        <v>40</v>
      </c>
      <c r="D5" s="29" t="s">
        <v>43</v>
      </c>
    </row>
    <row r="6" spans="2:4" ht="15">
      <c r="B6" s="30" t="s">
        <v>31</v>
      </c>
      <c r="C6" s="31">
        <v>118503000000</v>
      </c>
      <c r="D6" s="46">
        <v>118503000000</v>
      </c>
    </row>
    <row r="7" spans="2:4" ht="15.75" thickBot="1">
      <c r="B7" s="32" t="s">
        <v>32</v>
      </c>
      <c r="C7" s="44">
        <f>+Amortización!G7</f>
        <v>1204560763.0512545</v>
      </c>
      <c r="D7" s="47">
        <f>+Amortización!G13</f>
        <v>1186815967.3912544</v>
      </c>
    </row>
    <row r="8" spans="2:5" ht="15.75" thickBot="1">
      <c r="B8" s="33" t="s">
        <v>33</v>
      </c>
      <c r="C8" s="34">
        <f>C7/C6</f>
        <v>0.010164812393367717</v>
      </c>
      <c r="D8" s="34">
        <f>D7/D6</f>
        <v>0.01001507107323236</v>
      </c>
      <c r="E8" s="3"/>
    </row>
    <row r="9" spans="2:4" ht="15">
      <c r="B9" s="27"/>
      <c r="C9" s="21"/>
      <c r="D9" s="21"/>
    </row>
    <row r="10" spans="2:4" ht="15">
      <c r="B10" s="27"/>
      <c r="C10" s="21"/>
      <c r="D10" s="21"/>
    </row>
    <row r="11" spans="2:5" ht="15">
      <c r="B11" s="27" t="s">
        <v>34</v>
      </c>
      <c r="C11" s="27"/>
      <c r="D11" s="27"/>
      <c r="E11" s="1"/>
    </row>
    <row r="12" spans="2:5" ht="15">
      <c r="B12" s="35" t="s">
        <v>36</v>
      </c>
      <c r="C12" s="36"/>
      <c r="D12" s="36"/>
      <c r="E12" s="6"/>
    </row>
    <row r="13" spans="2:5" ht="15">
      <c r="B13" s="36"/>
      <c r="C13" s="36"/>
      <c r="D13" s="36"/>
      <c r="E13" s="6"/>
    </row>
    <row r="14" spans="2:4" ht="15.75" thickBot="1">
      <c r="B14" s="27"/>
      <c r="C14" s="21"/>
      <c r="D14" s="21"/>
    </row>
    <row r="15" spans="2:4" ht="15.75" thickBot="1">
      <c r="B15" s="37"/>
      <c r="C15" s="29" t="s">
        <v>40</v>
      </c>
      <c r="D15" s="45" t="s">
        <v>43</v>
      </c>
    </row>
    <row r="16" spans="2:5" ht="15">
      <c r="B16" s="30" t="s">
        <v>35</v>
      </c>
      <c r="C16" s="38">
        <v>1875399056</v>
      </c>
      <c r="D16" s="48">
        <v>924097220</v>
      </c>
      <c r="E16" s="5"/>
    </row>
    <row r="17" spans="2:4" ht="15.75" thickBot="1">
      <c r="B17" s="39" t="s">
        <v>32</v>
      </c>
      <c r="C17" s="40">
        <f>C7</f>
        <v>1204560763.0512545</v>
      </c>
      <c r="D17" s="49">
        <f>+D7</f>
        <v>1186815967.3912544</v>
      </c>
    </row>
    <row r="18" spans="2:4" ht="15.75" thickBot="1">
      <c r="B18" s="33" t="s">
        <v>33</v>
      </c>
      <c r="C18" s="41">
        <f>C17/C16</f>
        <v>0.6422957072509343</v>
      </c>
      <c r="D18" s="41">
        <f>D17/D16</f>
        <v>1.2842977358932586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" right="0.7" top="0.75" bottom="0.75" header="0.3" footer="0.3"/>
  <pageSetup fitToHeight="0" fitToWidth="1" horizontalDpi="600" verticalDpi="600" orientation="portrait" scale="8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Estefany Merced Nunez Lopez</cp:lastModifiedBy>
  <cp:lastPrinted>2019-04-22T21:17:18Z</cp:lastPrinted>
  <dcterms:created xsi:type="dcterms:W3CDTF">2016-06-13T19:42:18Z</dcterms:created>
  <dcterms:modified xsi:type="dcterms:W3CDTF">2019-05-23T20:44:13Z</dcterms:modified>
  <cp:category/>
  <cp:version/>
  <cp:contentType/>
  <cp:contentStatus/>
</cp:coreProperties>
</file>